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Datos mensuales" sheetId="2" state="visible" r:id="rId4"/>
    <sheet name="Cuadro de mand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<sst xmlns="http://schemas.openxmlformats.org/spreadsheetml/2006/main" count="77" uniqueCount="65">
  <si>
    <t xml:space="preserve">Plantilla de KPIs de farmacia · Farmaceando</t>
  </si>
  <si>
    <t xml:space="preserve">Cuadro de mando mensual para la oficina de farmacia. Gratis para uso propio.</t>
  </si>
  <si>
    <t xml:space="preserve">Cómo usarla</t>
  </si>
  <si>
    <t xml:space="preserve">1. Ve a la hoja «Datos mensuales» y rellena SOLO las celdas amarillas con texto azul, mes a mes, a partir de los listados de tu programa de gestión.</t>
  </si>
  <si>
    <t xml:space="preserve">2. Introduce los importes SIN IVA y descontadas las devoluciones.</t>
  </si>
  <si>
    <t xml:space="preserve">3. La columna «Ene» trae valores de EJEMPLO ficticios para que veas el formato: sustitúyelos por tus datos.</t>
  </si>
  <si>
    <t xml:space="preserve">4. La hoja «Cuadro de mando» calcula sola todos los indicadores y el total anual. No escribas en ella.</t>
  </si>
  <si>
    <t xml:space="preserve">5. Compara cada mes con el mismo mes del año anterior (guarda una copia del archivo por año).</t>
  </si>
  <si>
    <t xml:space="preserve">Qué mide</t>
  </si>
  <si>
    <t xml:space="preserve">Ventas y peso de la receta · Margen bruto · Ticket medio total, receta y venta libre · Unidades por ticket · % tickets con venta libre · Coste de personal % · Resultado operativo · Rotación y días de stock · Caducados · Faltas.</t>
  </si>
  <si>
    <t xml:space="preserve">Guías para interpretarlos</t>
  </si>
  <si>
    <t xml:space="preserve">KPIs de farmacia: https://farmaceando.com/blog/kpi-farmacia/</t>
  </si>
  <si>
    <t xml:space="preserve">Ticket medio: https://farmaceando.com/blog/ticket-medio-farmacia/</t>
  </si>
  <si>
    <t xml:space="preserve">Gestión económica: https://farmaceando.com/blog/gestion-economica-farmacia/</t>
  </si>
  <si>
    <t xml:space="preserve">Calculadora de rentabilidad: https://farmaceando.com/calculadora-rentabilidad-farmacia/</t>
  </si>
  <si>
    <t xml:space="preserve">Nota: plantilla orientativa y divulgativa. Para decisiones fiscales o financieras, consulta con tu asesor.</t>
  </si>
  <si>
    <t xml:space="preserve">Datos mensuales (rellena las celdas amarillas)</t>
  </si>
  <si>
    <t xml:space="preserve">Columna «Ene»: valores de ejemplo ficticios. Sustitúyelos por los tuyos.</t>
  </si>
  <si>
    <t xml:space="preserve">Concepto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</si>
  <si>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</si>
  <si>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</si>
  <si>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</si>
  <si>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</si>
  <si>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</si>
  <si>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</si>
  <si>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</si>
  <si>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</si>
  <si>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</si>
  <si>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</si>
  <si>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</si>
  <si>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</si>
  <si>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Ventas receta (sin IVA, €)</t>
  </si>
  <si>
    <t xml:space="preserve">Ventas venta libre (sin IVA, €)</t>
  </si>
  <si>
    <t xml:space="preserve">Ventas servicios (sin IVA, €)</t>
  </si>
  <si>
    <t xml:space="preserve">Coste de las ventas (€)</t>
  </si>
  <si>
    <t xml:space="preserve">Nº de tickets totales</t>
  </si>
  <si>
    <t xml:space="preserve">Nº de tickets con receta (incluye mixtos)</t>
  </si>
  <si>
    <t xml:space="preserve">Nº de tickets con venta libre</t>
  </si>
  <si>
    <t xml:space="preserve">Unidades vendidas de venta libre</t>
  </si>
  <si>
    <t xml:space="preserve">Gasto de personal (€)</t>
  </si>
  <si>
    <t xml:space="preserve">Otros gastos operativos (€)</t>
  </si>
  <si>
    <t xml:space="preserve">Stock medio a coste (€)</t>
  </si>
  <si>
    <t xml:space="preserve">Importe caducado (€)</t>
  </si>
  <si>
    <t xml:space="preserve">Nº de faltas en el mes</t>
  </si>
  <si>
    <t xml:space="preserve">Cuadro de mando de la farmacia</t>
  </si>
  <si>
    <t xml:space="preserve">Calculado automáticamente a partir de «Datos mensuales». Los meses sin datos aparecen con guion.</t>
  </si>
  <si>
    <t xml:space="preserve">Indicador</t>
  </si>
  <si>
    <t xml:space="preserve">Año</t>
  </si>
  <si>
    <t xml:space="preserve">Ventas totales (sin IVA)</t>
  </si>
  <si>
    <t xml:space="preserve">Peso de la receta %</t>
  </si>
  <si>
    <t xml:space="preserve">Margen bruto (€)</t>
  </si>
  <si>
    <t xml:space="preserve">Margen bruto %</t>
  </si>
  <si>
    <t xml:space="preserve">Ticket medio total (€)</t>
  </si>
  <si>
    <t xml:space="preserve">Ticket medio receta (€)</t>
  </si>
  <si>
    <t xml:space="preserve">Ticket medio venta libre (€)</t>
  </si>
  <si>
    <t xml:space="preserve">Unidades por ticket (venta libre)</t>
  </si>
  <si>
    <t xml:space="preserve">% tickets con venta libre</t>
  </si>
  <si>
    <t xml:space="preserve">Coste de personal %</t>
  </si>
  <si>
    <t xml:space="preserve">Resultado operativo (€)</t>
  </si>
  <si>
    <t xml:space="preserve">Resultado operativo %</t>
  </si>
  <si>
    <t xml:space="preserve">Rotación del stock (anualizada, veces)</t>
  </si>
  <si>
    <t xml:space="preserve">Días de stock</t>
  </si>
  <si>
    <t xml:space="preserve">Caducados sobre coste de ventas %</t>
  </si>
  <si>
    <t xml:space="preserve">Nº de faltas</t>
  </si>
  <si>
    <t xml:space="preserve">Notas: rotación anualizada = coste de ventas del mes × 12 ÷ stock medio. Días de stock mensual = stock medio ÷ coste de ventas del mes × 30. En la columna «Año», margen y resultado solo cuentan los meses con coste de ventas informado.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</si>
</sst>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#,##0&quot; €&quot;;\(#,##0&quot; €)&quot;;\-"/>
    <numFmt numFmtId="167" formatCode="0.0%;\(0.0%\);\-"/>
    <numFmt numFmtId="168" formatCode="#,##0.00;\(#,##0.0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63A"/>
      <name val="Arial"/>
      <family val="0"/>
      <charset val="1"/>
    </font>
    <font>
      <sz val="11"/>
      <color rgb="FF4A5B6D"/>
      <name val="Arial"/>
      <family val="0"/>
      <charset val="1"/>
    </font>
    <font>
      <b val="true"/>
      <sz val="13"/>
      <color rgb="FF1D5A8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1D5A8E"/>
      <name val="Arial"/>
      <family val="0"/>
      <charset val="1"/>
    </font>
    <font>
      <i val="true"/>
      <sz val="9"/>
      <color rgb="FF4A5B6D"/>
      <name val="Arial"/>
      <family val="0"/>
      <charset val="1"/>
    </font>
    <font>
      <b val="true"/>
      <sz val="14"/>
      <color rgb="FF14263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263A"/>
        <bgColor rgb="FF003366"/>
      </patternFill>
    </fill>
    <fill>
      <patternFill patternType="solid">
        <fgColor rgb="FFFFF4C2"/>
        <bgColor rgb="FFFFFF99"/>
      </patternFill>
    </fill>
    <fill>
      <patternFill patternType="solid">
        <fgColor rgb="FFEAF2FA"/>
        <bgColor rgb="FFF7FAFD"/>
      </patternFill>
    </fill>
    <fill>
      <patternFill patternType="solid">
        <fgColor rgb="FFF7FA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6EF"/>
      </left>
      <right style="thin">
        <color rgb="FFDDE6EF"/>
      </right>
      <top style="thin">
        <color rgb="FFDDE6EF"/>
      </top>
      <bottom style="thin">
        <color rgb="FFDDE6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EAF2FA"/>
      <rgbColor rgb="FF660066"/>
      <rgbColor rgb="FFFF8080"/>
      <rgbColor rgb="FF1D5A8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6EF"/>
      <rgbColor rgb="FFF7FAF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B6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6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armaceando.com/blog/kpi-farmacia/" TargetMode="External"/><Relationship Id="rId2" Type="http://schemas.openxmlformats.org/officeDocument/2006/relationships/hyperlink" Target="https://farmaceando.com/blog/ticket-medio-farmacia/" TargetMode="External"/><Relationship Id="rId3" Type="http://schemas.openxmlformats.org/officeDocument/2006/relationships/hyperlink" Target="https://farmaceando.com/blog/gestion-economica-farmacia/" TargetMode="External"/><Relationship Id="rId4" Type="http://schemas.openxmlformats.org/officeDocument/2006/relationships/hyperlink" Target="https://farmaceando.com/calculadora-rentabilidad-farmaci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3"/>
    </row>
    <row r="12" customFormat="false" ht="16.15" hidden="false" customHeight="false" outlineLevel="0" collapsed="false">
      <c r="B12" s="4" t="s">
        <v>8</v>
      </c>
    </row>
    <row r="13" customFormat="false" ht="26.8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/>
    </row>
    <row r="15" customFormat="false" ht="16.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6" t="s">
        <v>11</v>
      </c>
    </row>
    <row r="17" customFormat="false" ht="15" hidden="false" customHeight="false" outlineLevel="0" collapsed="false">
      <c r="B17" s="6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7" t="s">
        <v>15</v>
      </c>
    </row>
  </sheetData>
  <hyperlinks>
    <hyperlink ref="B16" r:id="rId1" display="KPIs de farmacia: https://farmaceando.com/blog/kpi-farmacia/"/>
    <hyperlink ref="B17" r:id="rId2" display="Ticket medio: https://farmaceando.com/blog/ticket-medio-farmacia/"/>
    <hyperlink ref="B18" r:id="rId3" display="Gestión económica: https://farmaceando.com/blog/gestion-economica-farmacia/"/>
    <hyperlink ref="B19" r:id="rId4" display="Calculadora de rentabilidad: https://farmaceando.com/calculadora-rentabilidad-farmacia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3" min="2" style="0" width="11"/>
  </cols>
  <sheetData>
    <row r="1" customFormat="false" ht="17.35" hidden="false" customHeight="false" outlineLevel="0" collapsed="false">
      <c r="A1" s="8" t="s">
        <v>16</v>
      </c>
    </row>
    <row r="2" customFormat="false" ht="15" hidden="false" customHeight="false" outlineLevel="0" collapsed="false">
      <c r="A2" s="9" t="s">
        <v>17</v>
      </c>
    </row>
    <row r="4" customFormat="false" ht="15" hidden="false" customHeight="false" outlineLevel="0" collapsed="false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</row>
    <row r="5" customFormat="false" ht="15" hidden="false" customHeight="false" outlineLevel="0" collapsed="false">
      <c r="A5" s="11" t="s">
        <v>31</v>
      </c>
      <c r="B5" s="12" t="n">
        <v>42000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customFormat="false" ht="15" hidden="false" customHeight="false" outlineLevel="0" collapsed="false">
      <c r="A6" s="11" t="s">
        <v>32</v>
      </c>
      <c r="B6" s="12" t="n">
        <v>28000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customFormat="false" ht="15" hidden="false" customHeight="false" outlineLevel="0" collapsed="false">
      <c r="A7" s="11" t="s">
        <v>33</v>
      </c>
      <c r="B7" s="12" t="n">
        <v>1500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customFormat="false" ht="15" hidden="false" customHeight="false" outlineLevel="0" collapsed="false">
      <c r="A8" s="11" t="s">
        <v>34</v>
      </c>
      <c r="B8" s="12" t="n">
        <v>51000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customFormat="false" ht="15" hidden="false" customHeight="false" outlineLevel="0" collapsed="false">
      <c r="A9" s="11" t="s">
        <v>35</v>
      </c>
      <c r="B9" s="12" t="n">
        <v>5200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customFormat="false" ht="15" hidden="false" customHeight="false" outlineLevel="0" collapsed="false">
      <c r="A10" s="11" t="s">
        <v>36</v>
      </c>
      <c r="B10" s="12" t="n">
        <v>3200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customFormat="false" ht="15" hidden="false" customHeight="false" outlineLevel="0" collapsed="false">
      <c r="A11" s="11" t="s">
        <v>37</v>
      </c>
      <c r="B11" s="12" t="n">
        <v>2900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customFormat="false" ht="15" hidden="false" customHeight="false" outlineLevel="0" collapsed="false">
      <c r="A12" s="11" t="s">
        <v>38</v>
      </c>
      <c r="B12" s="12" t="n">
        <v>4400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customFormat="false" ht="15" hidden="false" customHeight="false" outlineLevel="0" collapsed="false">
      <c r="A13" s="11" t="s">
        <v>39</v>
      </c>
      <c r="B13" s="12" t="n">
        <v>11500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customFormat="false" ht="15" hidden="false" customHeight="false" outlineLevel="0" collapsed="false">
      <c r="A14" s="11" t="s">
        <v>40</v>
      </c>
      <c r="B14" s="12" t="n">
        <v>4200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customFormat="false" ht="15" hidden="false" customHeight="false" outlineLevel="0" collapsed="false">
      <c r="A15" s="11" t="s">
        <v>41</v>
      </c>
      <c r="B15" s="12" t="n">
        <v>95000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customFormat="false" ht="15" hidden="false" customHeight="false" outlineLevel="0" collapsed="false">
      <c r="A16" s="11" t="s">
        <v>42</v>
      </c>
      <c r="B16" s="12" t="n">
        <v>350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customFormat="false" ht="15" hidden="false" customHeight="false" outlineLevel="0" collapsed="false">
      <c r="A17" s="11" t="s">
        <v>43</v>
      </c>
      <c r="B17" s="12" t="n">
        <v>60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8" t="s">
        <v>44</v>
      </c>
    </row>
    <row r="2" customFormat="false" ht="15" hidden="false" customHeight="false" outlineLevel="0" collapsed="false">
      <c r="A2" s="9" t="s">
        <v>45</v>
      </c>
    </row>
    <row r="4" customFormat="false" ht="15" hidden="false" customHeight="false" outlineLevel="0" collapsed="false">
      <c r="A4" s="10" t="s">
        <v>46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47</v>
      </c>
    </row>
    <row r="5" customFormat="false" ht="15" hidden="false" customHeight="false" outlineLevel="0" collapsed="false">
      <c r="A5" s="13" t="s">
        <v>48</v>
      </c>
      <c r="B5" s="14" t="n">
        <f aca="false">SUM('Datos mensuales'!B5:B7)</f>
        <v>71500</v>
      </c>
      <c r="C5" s="14" t="n">
        <f aca="false">SUM('Datos mensuales'!C5:C7)</f>
        <v>0</v>
      </c>
      <c r="D5" s="14" t="n">
        <f aca="false">SUM('Datos mensuales'!D5:D7)</f>
        <v>0</v>
      </c>
      <c r="E5" s="14" t="n">
        <f aca="false">SUM('Datos mensuales'!E5:E7)</f>
        <v>0</v>
      </c>
      <c r="F5" s="14" t="n">
        <f aca="false">SUM('Datos mensuales'!F5:F7)</f>
        <v>0</v>
      </c>
      <c r="G5" s="14" t="n">
        <f aca="false">SUM('Datos mensuales'!G5:G7)</f>
        <v>0</v>
      </c>
      <c r="H5" s="14" t="n">
        <f aca="false">SUM('Datos mensuales'!H5:H7)</f>
        <v>0</v>
      </c>
      <c r="I5" s="14" t="n">
        <f aca="false">SUM('Datos mensuales'!I5:I7)</f>
        <v>0</v>
      </c>
      <c r="J5" s="14" t="n">
        <f aca="false">SUM('Datos mensuales'!J5:J7)</f>
        <v>0</v>
      </c>
      <c r="K5" s="14" t="n">
        <f aca="false">SUM('Datos mensuales'!K5:K7)</f>
        <v>0</v>
      </c>
      <c r="L5" s="14" t="n">
        <f aca="false">SUM('Datos mensuales'!L5:L7)</f>
        <v>0</v>
      </c>
      <c r="M5" s="14" t="n">
        <f aca="false">SUM('Datos mensuales'!M5:M7)</f>
        <v>0</v>
      </c>
      <c r="N5" s="15" t="n">
        <f aca="false">SUM('Datos mensuales'!B5:M7)</f>
        <v>71500</v>
      </c>
    </row>
    <row r="6" customFormat="false" ht="15" hidden="false" customHeight="false" outlineLevel="0" collapsed="false">
      <c r="A6" s="11" t="s">
        <v>49</v>
      </c>
      <c r="B6" s="16" t="n">
        <f aca="false">IF(N(SUM('Datos mensuales'!B5:B7))=0,0,'Datos mensuales'!B5/SUM('Datos mensuales'!B5:B7))</f>
        <v>0.587412587412587</v>
      </c>
      <c r="C6" s="16" t="n">
        <f aca="false">IF(N(SUM('Datos mensuales'!C5:C7))=0,0,'Datos mensuales'!C5/SUM('Datos mensuales'!C5:C7))</f>
        <v>0</v>
      </c>
      <c r="D6" s="16" t="n">
        <f aca="false">IF(N(SUM('Datos mensuales'!D5:D7))=0,0,'Datos mensuales'!D5/SUM('Datos mensuales'!D5:D7))</f>
        <v>0</v>
      </c>
      <c r="E6" s="16" t="n">
        <f aca="false">IF(N(SUM('Datos mensuales'!E5:E7))=0,0,'Datos mensuales'!E5/SUM('Datos mensuales'!E5:E7))</f>
        <v>0</v>
      </c>
      <c r="F6" s="16" t="n">
        <f aca="false">IF(N(SUM('Datos mensuales'!F5:F7))=0,0,'Datos mensuales'!F5/SUM('Datos mensuales'!F5:F7))</f>
        <v>0</v>
      </c>
      <c r="G6" s="16" t="n">
        <f aca="false">IF(N(SUM('Datos mensuales'!G5:G7))=0,0,'Datos mensuales'!G5/SUM('Datos mensuales'!G5:G7))</f>
        <v>0</v>
      </c>
      <c r="H6" s="16" t="n">
        <f aca="false">IF(N(SUM('Datos mensuales'!H5:H7))=0,0,'Datos mensuales'!H5/SUM('Datos mensuales'!H5:H7))</f>
        <v>0</v>
      </c>
      <c r="I6" s="16" t="n">
        <f aca="false">IF(N(SUM('Datos mensuales'!I5:I7))=0,0,'Datos mensuales'!I5/SUM('Datos mensuales'!I5:I7))</f>
        <v>0</v>
      </c>
      <c r="J6" s="16" t="n">
        <f aca="false">IF(N(SUM('Datos mensuales'!J5:J7))=0,0,'Datos mensuales'!J5/SUM('Datos mensuales'!J5:J7))</f>
        <v>0</v>
      </c>
      <c r="K6" s="16" t="n">
        <f aca="false">IF(N(SUM('Datos mensuales'!K5:K7))=0,0,'Datos mensuales'!K5/SUM('Datos mensuales'!K5:K7))</f>
        <v>0</v>
      </c>
      <c r="L6" s="16" t="n">
        <f aca="false">IF(N(SUM('Datos mensuales'!L5:L7))=0,0,'Datos mensuales'!L5/SUM('Datos mensuales'!L5:L7))</f>
        <v>0</v>
      </c>
      <c r="M6" s="16" t="n">
        <f aca="false">IF(N(SUM('Datos mensuales'!M5:M7))=0,0,'Datos mensuales'!M5/SUM('Datos mensuales'!M5:M7))</f>
        <v>0</v>
      </c>
      <c r="N6" s="17" t="n">
        <f aca="false">IF(SUM('Datos mensuales'!B5:M7)=0,0,SUM('Datos mensuales'!B5:M5)/SUM('Datos mensuales'!B5:M7))</f>
        <v>0.587412587412587</v>
      </c>
    </row>
    <row r="7" customFormat="false" ht="15" hidden="false" customHeight="false" outlineLevel="0" collapsed="false">
      <c r="A7" s="11" t="s">
        <v>50</v>
      </c>
      <c r="B7" s="14" t="n">
        <f aca="false">IF(N('Datos mensuales'!B8)=0,0,SUM('Datos mensuales'!B5:B7)-'Datos mensuales'!B8)</f>
        <v>20500</v>
      </c>
      <c r="C7" s="14" t="n">
        <f aca="false">IF(N('Datos mensuales'!C8)=0,0,SUM('Datos mensuales'!C5:C7)-'Datos mensuales'!C8)</f>
        <v>0</v>
      </c>
      <c r="D7" s="14" t="n">
        <f aca="false">IF(N('Datos mensuales'!D8)=0,0,SUM('Datos mensuales'!D5:D7)-'Datos mensuales'!D8)</f>
        <v>0</v>
      </c>
      <c r="E7" s="14" t="n">
        <f aca="false">IF(N('Datos mensuales'!E8)=0,0,SUM('Datos mensuales'!E5:E7)-'Datos mensuales'!E8)</f>
        <v>0</v>
      </c>
      <c r="F7" s="14" t="n">
        <f aca="false">IF(N('Datos mensuales'!F8)=0,0,SUM('Datos mensuales'!F5:F7)-'Datos mensuales'!F8)</f>
        <v>0</v>
      </c>
      <c r="G7" s="14" t="n">
        <f aca="false">IF(N('Datos mensuales'!G8)=0,0,SUM('Datos mensuales'!G5:G7)-'Datos mensuales'!G8)</f>
        <v>0</v>
      </c>
      <c r="H7" s="14" t="n">
        <f aca="false">IF(N('Datos mensuales'!H8)=0,0,SUM('Datos mensuales'!H5:H7)-'Datos mensuales'!H8)</f>
        <v>0</v>
      </c>
      <c r="I7" s="14" t="n">
        <f aca="false">IF(N('Datos mensuales'!I8)=0,0,SUM('Datos mensuales'!I5:I7)-'Datos mensuales'!I8)</f>
        <v>0</v>
      </c>
      <c r="J7" s="14" t="n">
        <f aca="false">IF(N('Datos mensuales'!J8)=0,0,SUM('Datos mensuales'!J5:J7)-'Datos mensuales'!J8)</f>
        <v>0</v>
      </c>
      <c r="K7" s="14" t="n">
        <f aca="false">IF(N('Datos mensuales'!K8)=0,0,SUM('Datos mensuales'!K5:K7)-'Datos mensuales'!K8)</f>
        <v>0</v>
      </c>
      <c r="L7" s="14" t="n">
        <f aca="false">IF(N('Datos mensuales'!L8)=0,0,SUM('Datos mensuales'!L5:L7)-'Datos mensuales'!L8)</f>
        <v>0</v>
      </c>
      <c r="M7" s="14" t="n">
        <f aca="false">IF(N('Datos mensuales'!M8)=0,0,SUM('Datos mensuales'!M5:M7)-'Datos mensuales'!M8)</f>
        <v>0</v>
      </c>
      <c r="N7" s="15" t="n">
        <f aca="false">SUMPRODUCT(('Datos mensuales'!B8:M8&gt;0)*('Datos mensuales'!B5:M5+'Datos mensuales'!B6:M6+'Datos mensuales'!B7:M7-'Datos mensuales'!B8:M8))</f>
        <v>20500</v>
      </c>
    </row>
    <row r="8" customFormat="false" ht="15" hidden="false" customHeight="false" outlineLevel="0" collapsed="false">
      <c r="A8" s="13" t="s">
        <v>51</v>
      </c>
      <c r="B8" s="16" t="n">
        <f aca="false">IF(N('Datos mensuales'!B8)=0,0,(SUM('Datos mensuales'!B5:B7)-'Datos mensuales'!B8)/SUM('Datos mensuales'!B5:B7))</f>
        <v>0.286713286713287</v>
      </c>
      <c r="C8" s="16" t="n">
        <f aca="false">IF(N('Datos mensuales'!C8)=0,0,(SUM('Datos mensuales'!C5:C7)-'Datos mensuales'!C8)/SUM('Datos mensuales'!C5:C7))</f>
        <v>0</v>
      </c>
      <c r="D8" s="16" t="n">
        <f aca="false">IF(N('Datos mensuales'!D8)=0,0,(SUM('Datos mensuales'!D5:D7)-'Datos mensuales'!D8)/SUM('Datos mensuales'!D5:D7))</f>
        <v>0</v>
      </c>
      <c r="E8" s="16" t="n">
        <f aca="false">IF(N('Datos mensuales'!E8)=0,0,(SUM('Datos mensuales'!E5:E7)-'Datos mensuales'!E8)/SUM('Datos mensuales'!E5:E7))</f>
        <v>0</v>
      </c>
      <c r="F8" s="16" t="n">
        <f aca="false">IF(N('Datos mensuales'!F8)=0,0,(SUM('Datos mensuales'!F5:F7)-'Datos mensuales'!F8)/SUM('Datos mensuales'!F5:F7))</f>
        <v>0</v>
      </c>
      <c r="G8" s="16" t="n">
        <f aca="false">IF(N('Datos mensuales'!G8)=0,0,(SUM('Datos mensuales'!G5:G7)-'Datos mensuales'!G8)/SUM('Datos mensuales'!G5:G7))</f>
        <v>0</v>
      </c>
      <c r="H8" s="16" t="n">
        <f aca="false">IF(N('Datos mensuales'!H8)=0,0,(SUM('Datos mensuales'!H5:H7)-'Datos mensuales'!H8)/SUM('Datos mensuales'!H5:H7))</f>
        <v>0</v>
      </c>
      <c r="I8" s="16" t="n">
        <f aca="false">IF(N('Datos mensuales'!I8)=0,0,(SUM('Datos mensuales'!I5:I7)-'Datos mensuales'!I8)/SUM('Datos mensuales'!I5:I7))</f>
        <v>0</v>
      </c>
      <c r="J8" s="16" t="n">
        <f aca="false">IF(N('Datos mensuales'!J8)=0,0,(SUM('Datos mensuales'!J5:J7)-'Datos mensuales'!J8)/SUM('Datos mensuales'!J5:J7))</f>
        <v>0</v>
      </c>
      <c r="K8" s="16" t="n">
        <f aca="false">IF(N('Datos mensuales'!K8)=0,0,(SUM('Datos mensuales'!K5:K7)-'Datos mensuales'!K8)/SUM('Datos mensuales'!K5:K7))</f>
        <v>0</v>
      </c>
      <c r="L8" s="16" t="n">
        <f aca="false">IF(N('Datos mensuales'!L8)=0,0,(SUM('Datos mensuales'!L5:L7)-'Datos mensuales'!L8)/SUM('Datos mensuales'!L5:L7))</f>
        <v>0</v>
      </c>
      <c r="M8" s="16" t="n">
        <f aca="false">IF(N('Datos mensuales'!M8)=0,0,(SUM('Datos mensuales'!M5:M7)-'Datos mensuales'!M8)/SUM('Datos mensuales'!M5:M7))</f>
        <v>0</v>
      </c>
      <c r="N8" s="17" t="n">
        <f aca="false">IF(SUMPRODUCT(('Datos mensuales'!B8:M8&gt;0)*('Datos mensuales'!B5:M5+'Datos mensuales'!B6:M6+'Datos mensuales'!B7:M7))=0,0,N7/SUMPRODUCT(('Datos mensuales'!B8:M8&gt;0)*('Datos mensuales'!B5:M5+'Datos mensuales'!B6:M6+'Datos mensuales'!B7:M7)))</f>
        <v>0.286713286713287</v>
      </c>
    </row>
    <row r="9" customFormat="false" ht="15" hidden="false" customHeight="false" outlineLevel="0" collapsed="false">
      <c r="A9" s="13" t="s">
        <v>52</v>
      </c>
      <c r="B9" s="18" t="n">
        <f aca="false">IF(N('Datos mensuales'!B9)=0,0,SUM('Datos mensuales'!B5:B7)/'Datos mensuales'!B9)</f>
        <v>13.75</v>
      </c>
      <c r="C9" s="18" t="n">
        <f aca="false">IF(N('Datos mensuales'!C9)=0,0,SUM('Datos mensuales'!C5:C7)/'Datos mensuales'!C9)</f>
        <v>0</v>
      </c>
      <c r="D9" s="18" t="n">
        <f aca="false">IF(N('Datos mensuales'!D9)=0,0,SUM('Datos mensuales'!D5:D7)/'Datos mensuales'!D9)</f>
        <v>0</v>
      </c>
      <c r="E9" s="18" t="n">
        <f aca="false">IF(N('Datos mensuales'!E9)=0,0,SUM('Datos mensuales'!E5:E7)/'Datos mensuales'!E9)</f>
        <v>0</v>
      </c>
      <c r="F9" s="18" t="n">
        <f aca="false">IF(N('Datos mensuales'!F9)=0,0,SUM('Datos mensuales'!F5:F7)/'Datos mensuales'!F9)</f>
        <v>0</v>
      </c>
      <c r="G9" s="18" t="n">
        <f aca="false">IF(N('Datos mensuales'!G9)=0,0,SUM('Datos mensuales'!G5:G7)/'Datos mensuales'!G9)</f>
        <v>0</v>
      </c>
      <c r="H9" s="18" t="n">
        <f aca="false">IF(N('Datos mensuales'!H9)=0,0,SUM('Datos mensuales'!H5:H7)/'Datos mensuales'!H9)</f>
        <v>0</v>
      </c>
      <c r="I9" s="18" t="n">
        <f aca="false">IF(N('Datos mensuales'!I9)=0,0,SUM('Datos mensuales'!I5:I7)/'Datos mensuales'!I9)</f>
        <v>0</v>
      </c>
      <c r="J9" s="18" t="n">
        <f aca="false">IF(N('Datos mensuales'!J9)=0,0,SUM('Datos mensuales'!J5:J7)/'Datos mensuales'!J9)</f>
        <v>0</v>
      </c>
      <c r="K9" s="18" t="n">
        <f aca="false">IF(N('Datos mensuales'!K9)=0,0,SUM('Datos mensuales'!K5:K7)/'Datos mensuales'!K9)</f>
        <v>0</v>
      </c>
      <c r="L9" s="18" t="n">
        <f aca="false">IF(N('Datos mensuales'!L9)=0,0,SUM('Datos mensuales'!L5:L7)/'Datos mensuales'!L9)</f>
        <v>0</v>
      </c>
      <c r="M9" s="18" t="n">
        <f aca="false">IF(N('Datos mensuales'!M9)=0,0,SUM('Datos mensuales'!M5:M7)/'Datos mensuales'!M9)</f>
        <v>0</v>
      </c>
      <c r="N9" s="19" t="n">
        <f aca="false">IF(SUM('Datos mensuales'!B9:M9)=0,0,SUM('Datos mensuales'!B5:M7)/SUM('Datos mensuales'!B9:M9))</f>
        <v>13.75</v>
      </c>
    </row>
    <row r="10" customFormat="false" ht="15" hidden="false" customHeight="false" outlineLevel="0" collapsed="false">
      <c r="A10" s="11" t="s">
        <v>53</v>
      </c>
      <c r="B10" s="20" t="n">
        <f aca="false">IF(N('Datos mensuales'!B10)=0,0,'Datos mensuales'!B5/'Datos mensuales'!B10)</f>
        <v>13.125</v>
      </c>
      <c r="C10" s="20" t="n">
        <f aca="false">IF(N('Datos mensuales'!C10)=0,0,'Datos mensuales'!C5/'Datos mensuales'!C10)</f>
        <v>0</v>
      </c>
      <c r="D10" s="20" t="n">
        <f aca="false">IF(N('Datos mensuales'!D10)=0,0,'Datos mensuales'!D5/'Datos mensuales'!D10)</f>
        <v>0</v>
      </c>
      <c r="E10" s="20" t="n">
        <f aca="false">IF(N('Datos mensuales'!E10)=0,0,'Datos mensuales'!E5/'Datos mensuales'!E10)</f>
        <v>0</v>
      </c>
      <c r="F10" s="20" t="n">
        <f aca="false">IF(N('Datos mensuales'!F10)=0,0,'Datos mensuales'!F5/'Datos mensuales'!F10)</f>
        <v>0</v>
      </c>
      <c r="G10" s="20" t="n">
        <f aca="false">IF(N('Datos mensuales'!G10)=0,0,'Datos mensuales'!G5/'Datos mensuales'!G10)</f>
        <v>0</v>
      </c>
      <c r="H10" s="20" t="n">
        <f aca="false">IF(N('Datos mensuales'!H10)=0,0,'Datos mensuales'!H5/'Datos mensuales'!H10)</f>
        <v>0</v>
      </c>
      <c r="I10" s="20" t="n">
        <f aca="false">IF(N('Datos mensuales'!I10)=0,0,'Datos mensuales'!I5/'Datos mensuales'!I10)</f>
        <v>0</v>
      </c>
      <c r="J10" s="20" t="n">
        <f aca="false">IF(N('Datos mensuales'!J10)=0,0,'Datos mensuales'!J5/'Datos mensuales'!J10)</f>
        <v>0</v>
      </c>
      <c r="K10" s="20" t="n">
        <f aca="false">IF(N('Datos mensuales'!K10)=0,0,'Datos mensuales'!K5/'Datos mensuales'!K10)</f>
        <v>0</v>
      </c>
      <c r="L10" s="20" t="n">
        <f aca="false">IF(N('Datos mensuales'!L10)=0,0,'Datos mensuales'!L5/'Datos mensuales'!L10)</f>
        <v>0</v>
      </c>
      <c r="M10" s="20" t="n">
        <f aca="false">IF(N('Datos mensuales'!M10)=0,0,'Datos mensuales'!M5/'Datos mensuales'!M10)</f>
        <v>0</v>
      </c>
      <c r="N10" s="19" t="n">
        <f aca="false">IF(SUM('Datos mensuales'!B10:M10)=0,0,SUM('Datos mensuales'!B5:M5)/SUM('Datos mensuales'!B10:M10))</f>
        <v>13.125</v>
      </c>
    </row>
    <row r="11" customFormat="false" ht="15" hidden="false" customHeight="false" outlineLevel="0" collapsed="false">
      <c r="A11" s="11" t="s">
        <v>54</v>
      </c>
      <c r="B11" s="18" t="n">
        <f aca="false">IF(N('Datos mensuales'!B11)=0,0,'Datos mensuales'!B6/'Datos mensuales'!B11)</f>
        <v>9.6551724137931</v>
      </c>
      <c r="C11" s="18" t="n">
        <f aca="false">IF(N('Datos mensuales'!C11)=0,0,'Datos mensuales'!C6/'Datos mensuales'!C11)</f>
        <v>0</v>
      </c>
      <c r="D11" s="18" t="n">
        <f aca="false">IF(N('Datos mensuales'!D11)=0,0,'Datos mensuales'!D6/'Datos mensuales'!D11)</f>
        <v>0</v>
      </c>
      <c r="E11" s="18" t="n">
        <f aca="false">IF(N('Datos mensuales'!E11)=0,0,'Datos mensuales'!E6/'Datos mensuales'!E11)</f>
        <v>0</v>
      </c>
      <c r="F11" s="18" t="n">
        <f aca="false">IF(N('Datos mensuales'!F11)=0,0,'Datos mensuales'!F6/'Datos mensuales'!F11)</f>
        <v>0</v>
      </c>
      <c r="G11" s="18" t="n">
        <f aca="false">IF(N('Datos mensuales'!G11)=0,0,'Datos mensuales'!G6/'Datos mensuales'!G11)</f>
        <v>0</v>
      </c>
      <c r="H11" s="18" t="n">
        <f aca="false">IF(N('Datos mensuales'!H11)=0,0,'Datos mensuales'!H6/'Datos mensuales'!H11)</f>
        <v>0</v>
      </c>
      <c r="I11" s="18" t="n">
        <f aca="false">IF(N('Datos mensuales'!I11)=0,0,'Datos mensuales'!I6/'Datos mensuales'!I11)</f>
        <v>0</v>
      </c>
      <c r="J11" s="18" t="n">
        <f aca="false">IF(N('Datos mensuales'!J11)=0,0,'Datos mensuales'!J6/'Datos mensuales'!J11)</f>
        <v>0</v>
      </c>
      <c r="K11" s="18" t="n">
        <f aca="false">IF(N('Datos mensuales'!K11)=0,0,'Datos mensuales'!K6/'Datos mensuales'!K11)</f>
        <v>0</v>
      </c>
      <c r="L11" s="18" t="n">
        <f aca="false">IF(N('Datos mensuales'!L11)=0,0,'Datos mensuales'!L6/'Datos mensuales'!L11)</f>
        <v>0</v>
      </c>
      <c r="M11" s="18" t="n">
        <f aca="false">IF(N('Datos mensuales'!M11)=0,0,'Datos mensuales'!M6/'Datos mensuales'!M11)</f>
        <v>0</v>
      </c>
      <c r="N11" s="19" t="n">
        <f aca="false">IF(SUM('Datos mensuales'!B11:M11)=0,0,SUM('Datos mensuales'!B6:M6)/SUM('Datos mensuales'!B11:M11))</f>
        <v>9.6551724137931</v>
      </c>
    </row>
    <row r="12" customFormat="false" ht="15" hidden="false" customHeight="false" outlineLevel="0" collapsed="false">
      <c r="A12" s="11" t="s">
        <v>55</v>
      </c>
      <c r="B12" s="20" t="n">
        <f aca="false">IF(N('Datos mensuales'!B11)=0,0,'Datos mensuales'!B12/'Datos mensuales'!B11)</f>
        <v>1.51724137931034</v>
      </c>
      <c r="C12" s="20" t="n">
        <f aca="false">IF(N('Datos mensuales'!C11)=0,0,'Datos mensuales'!C12/'Datos mensuales'!C11)</f>
        <v>0</v>
      </c>
      <c r="D12" s="20" t="n">
        <f aca="false">IF(N('Datos mensuales'!D11)=0,0,'Datos mensuales'!D12/'Datos mensuales'!D11)</f>
        <v>0</v>
      </c>
      <c r="E12" s="20" t="n">
        <f aca="false">IF(N('Datos mensuales'!E11)=0,0,'Datos mensuales'!E12/'Datos mensuales'!E11)</f>
        <v>0</v>
      </c>
      <c r="F12" s="20" t="n">
        <f aca="false">IF(N('Datos mensuales'!F11)=0,0,'Datos mensuales'!F12/'Datos mensuales'!F11)</f>
        <v>0</v>
      </c>
      <c r="G12" s="20" t="n">
        <f aca="false">IF(N('Datos mensuales'!G11)=0,0,'Datos mensuales'!G12/'Datos mensuales'!G11)</f>
        <v>0</v>
      </c>
      <c r="H12" s="20" t="n">
        <f aca="false">IF(N('Datos mensuales'!H11)=0,0,'Datos mensuales'!H12/'Datos mensuales'!H11)</f>
        <v>0</v>
      </c>
      <c r="I12" s="20" t="n">
        <f aca="false">IF(N('Datos mensuales'!I11)=0,0,'Datos mensuales'!I12/'Datos mensuales'!I11)</f>
        <v>0</v>
      </c>
      <c r="J12" s="20" t="n">
        <f aca="false">IF(N('Datos mensuales'!J11)=0,0,'Datos mensuales'!J12/'Datos mensuales'!J11)</f>
        <v>0</v>
      </c>
      <c r="K12" s="20" t="n">
        <f aca="false">IF(N('Datos mensuales'!K11)=0,0,'Datos mensuales'!K12/'Datos mensuales'!K11)</f>
        <v>0</v>
      </c>
      <c r="L12" s="20" t="n">
        <f aca="false">IF(N('Datos mensuales'!L11)=0,0,'Datos mensuales'!L12/'Datos mensuales'!L11)</f>
        <v>0</v>
      </c>
      <c r="M12" s="20" t="n">
        <f aca="false">IF(N('Datos mensuales'!M11)=0,0,'Datos mensuales'!M12/'Datos mensuales'!M11)</f>
        <v>0</v>
      </c>
      <c r="N12" s="19" t="n">
        <f aca="false">IF(SUM('Datos mensuales'!B11:M11)=0,0,SUM('Datos mensuales'!B12:M12)/SUM('Datos mensuales'!B11:M11))</f>
        <v>1.51724137931034</v>
      </c>
    </row>
    <row r="13" customFormat="false" ht="15" hidden="false" customHeight="false" outlineLevel="0" collapsed="false">
      <c r="A13" s="11" t="s">
        <v>56</v>
      </c>
      <c r="B13" s="21" t="n">
        <f aca="false">IF(N('Datos mensuales'!B9)=0,0,'Datos mensuales'!B11/'Datos mensuales'!B9)</f>
        <v>0.557692307692308</v>
      </c>
      <c r="C13" s="21" t="n">
        <f aca="false">IF(N('Datos mensuales'!C9)=0,0,'Datos mensuales'!C11/'Datos mensuales'!C9)</f>
        <v>0</v>
      </c>
      <c r="D13" s="21" t="n">
        <f aca="false">IF(N('Datos mensuales'!D9)=0,0,'Datos mensuales'!D11/'Datos mensuales'!D9)</f>
        <v>0</v>
      </c>
      <c r="E13" s="21" t="n">
        <f aca="false">IF(N('Datos mensuales'!E9)=0,0,'Datos mensuales'!E11/'Datos mensuales'!E9)</f>
        <v>0</v>
      </c>
      <c r="F13" s="21" t="n">
        <f aca="false">IF(N('Datos mensuales'!F9)=0,0,'Datos mensuales'!F11/'Datos mensuales'!F9)</f>
        <v>0</v>
      </c>
      <c r="G13" s="21" t="n">
        <f aca="false">IF(N('Datos mensuales'!G9)=0,0,'Datos mensuales'!G11/'Datos mensuales'!G9)</f>
        <v>0</v>
      </c>
      <c r="H13" s="21" t="n">
        <f aca="false">IF(N('Datos mensuales'!H9)=0,0,'Datos mensuales'!H11/'Datos mensuales'!H9)</f>
        <v>0</v>
      </c>
      <c r="I13" s="21" t="n">
        <f aca="false">IF(N('Datos mensuales'!I9)=0,0,'Datos mensuales'!I11/'Datos mensuales'!I9)</f>
        <v>0</v>
      </c>
      <c r="J13" s="21" t="n">
        <f aca="false">IF(N('Datos mensuales'!J9)=0,0,'Datos mensuales'!J11/'Datos mensuales'!J9)</f>
        <v>0</v>
      </c>
      <c r="K13" s="21" t="n">
        <f aca="false">IF(N('Datos mensuales'!K9)=0,0,'Datos mensuales'!K11/'Datos mensuales'!K9)</f>
        <v>0</v>
      </c>
      <c r="L13" s="21" t="n">
        <f aca="false">IF(N('Datos mensuales'!L9)=0,0,'Datos mensuales'!L11/'Datos mensuales'!L9)</f>
        <v>0</v>
      </c>
      <c r="M13" s="21" t="n">
        <f aca="false">IF(N('Datos mensuales'!M9)=0,0,'Datos mensuales'!M11/'Datos mensuales'!M9)</f>
        <v>0</v>
      </c>
      <c r="N13" s="17" t="n">
        <f aca="false">IF(SUM('Datos mensuales'!B9:M9)=0,0,SUM('Datos mensuales'!B11:M11)/SUM('Datos mensuales'!B9:M9))</f>
        <v>0.557692307692308</v>
      </c>
    </row>
    <row r="14" customFormat="false" ht="15" hidden="false" customHeight="false" outlineLevel="0" collapsed="false">
      <c r="A14" s="11" t="s">
        <v>57</v>
      </c>
      <c r="B14" s="16" t="n">
        <f aca="false">IF(N(SUM('Datos mensuales'!B5:B7)*N('Datos mensuales'!B13))=0,0,'Datos mensuales'!B13/SUM('Datos mensuales'!B5:B7))</f>
        <v>0.160839160839161</v>
      </c>
      <c r="C14" s="16" t="n">
        <f aca="false">IF(N(SUM('Datos mensuales'!C5:C7)*N('Datos mensuales'!C13))=0,0,'Datos mensuales'!C13/SUM('Datos mensuales'!C5:C7))</f>
        <v>0</v>
      </c>
      <c r="D14" s="16" t="n">
        <f aca="false">IF(N(SUM('Datos mensuales'!D5:D7)*N('Datos mensuales'!D13))=0,0,'Datos mensuales'!D13/SUM('Datos mensuales'!D5:D7))</f>
        <v>0</v>
      </c>
      <c r="E14" s="16" t="n">
        <f aca="false">IF(N(SUM('Datos mensuales'!E5:E7)*N('Datos mensuales'!E13))=0,0,'Datos mensuales'!E13/SUM('Datos mensuales'!E5:E7))</f>
        <v>0</v>
      </c>
      <c r="F14" s="16" t="n">
        <f aca="false">IF(N(SUM('Datos mensuales'!F5:F7)*N('Datos mensuales'!F13))=0,0,'Datos mensuales'!F13/SUM('Datos mensuales'!F5:F7))</f>
        <v>0</v>
      </c>
      <c r="G14" s="16" t="n">
        <f aca="false">IF(N(SUM('Datos mensuales'!G5:G7)*N('Datos mensuales'!G13))=0,0,'Datos mensuales'!G13/SUM('Datos mensuales'!G5:G7))</f>
        <v>0</v>
      </c>
      <c r="H14" s="16" t="n">
        <f aca="false">IF(N(SUM('Datos mensuales'!H5:H7)*N('Datos mensuales'!H13))=0,0,'Datos mensuales'!H13/SUM('Datos mensuales'!H5:H7))</f>
        <v>0</v>
      </c>
      <c r="I14" s="16" t="n">
        <f aca="false">IF(N(SUM('Datos mensuales'!I5:I7)*N('Datos mensuales'!I13))=0,0,'Datos mensuales'!I13/SUM('Datos mensuales'!I5:I7))</f>
        <v>0</v>
      </c>
      <c r="J14" s="16" t="n">
        <f aca="false">IF(N(SUM('Datos mensuales'!J5:J7)*N('Datos mensuales'!J13))=0,0,'Datos mensuales'!J13/SUM('Datos mensuales'!J5:J7))</f>
        <v>0</v>
      </c>
      <c r="K14" s="16" t="n">
        <f aca="false">IF(N(SUM('Datos mensuales'!K5:K7)*N('Datos mensuales'!K13))=0,0,'Datos mensuales'!K13/SUM('Datos mensuales'!K5:K7))</f>
        <v>0</v>
      </c>
      <c r="L14" s="16" t="n">
        <f aca="false">IF(N(SUM('Datos mensuales'!L5:L7)*N('Datos mensuales'!L13))=0,0,'Datos mensuales'!L13/SUM('Datos mensuales'!L5:L7))</f>
        <v>0</v>
      </c>
      <c r="M14" s="16" t="n">
        <f aca="false">IF(N(SUM('Datos mensuales'!M5:M7)*N('Datos mensuales'!M13))=0,0,'Datos mensuales'!M13/SUM('Datos mensuales'!M5:M7))</f>
        <v>0</v>
      </c>
      <c r="N14" s="17" t="n">
        <f aca="false">IF(SUM('Datos mensuales'!B5:M7)=0,0,SUM('Datos mensuales'!B13:M13)/SUM('Datos mensuales'!B5:M7))</f>
        <v>0.160839160839161</v>
      </c>
    </row>
    <row r="15" customFormat="false" ht="15" hidden="false" customHeight="false" outlineLevel="0" collapsed="false">
      <c r="A15" s="13" t="s">
        <v>58</v>
      </c>
      <c r="B15" s="14" t="n">
        <f aca="false">IF(N('Datos mensuales'!B8)=0,0,SUM('Datos mensuales'!B5:B7)-'Datos mensuales'!B8-'Datos mensuales'!B13-'Datos mensuales'!B14)</f>
        <v>4800</v>
      </c>
      <c r="C15" s="14" t="n">
        <f aca="false">IF(N('Datos mensuales'!C8)=0,0,SUM('Datos mensuales'!C5:C7)-'Datos mensuales'!C8-'Datos mensuales'!C13-'Datos mensuales'!C14)</f>
        <v>0</v>
      </c>
      <c r="D15" s="14" t="n">
        <f aca="false">IF(N('Datos mensuales'!D8)=0,0,SUM('Datos mensuales'!D5:D7)-'Datos mensuales'!D8-'Datos mensuales'!D13-'Datos mensuales'!D14)</f>
        <v>0</v>
      </c>
      <c r="E15" s="14" t="n">
        <f aca="false">IF(N('Datos mensuales'!E8)=0,0,SUM('Datos mensuales'!E5:E7)-'Datos mensuales'!E8-'Datos mensuales'!E13-'Datos mensuales'!E14)</f>
        <v>0</v>
      </c>
      <c r="F15" s="14" t="n">
        <f aca="false">IF(N('Datos mensuales'!F8)=0,0,SUM('Datos mensuales'!F5:F7)-'Datos mensuales'!F8-'Datos mensuales'!F13-'Datos mensuales'!F14)</f>
        <v>0</v>
      </c>
      <c r="G15" s="14" t="n">
        <f aca="false">IF(N('Datos mensuales'!G8)=0,0,SUM('Datos mensuales'!G5:G7)-'Datos mensuales'!G8-'Datos mensuales'!G13-'Datos mensuales'!G14)</f>
        <v>0</v>
      </c>
      <c r="H15" s="14" t="n">
        <f aca="false">IF(N('Datos mensuales'!H8)=0,0,SUM('Datos mensuales'!H5:H7)-'Datos mensuales'!H8-'Datos mensuales'!H13-'Datos mensuales'!H14)</f>
        <v>0</v>
      </c>
      <c r="I15" s="14" t="n">
        <f aca="false">IF(N('Datos mensuales'!I8)=0,0,SUM('Datos mensuales'!I5:I7)-'Datos mensuales'!I8-'Datos mensuales'!I13-'Datos mensuales'!I14)</f>
        <v>0</v>
      </c>
      <c r="J15" s="14" t="n">
        <f aca="false">IF(N('Datos mensuales'!J8)=0,0,SUM('Datos mensuales'!J5:J7)-'Datos mensuales'!J8-'Datos mensuales'!J13-'Datos mensuales'!J14)</f>
        <v>0</v>
      </c>
      <c r="K15" s="14" t="n">
        <f aca="false">IF(N('Datos mensuales'!K8)=0,0,SUM('Datos mensuales'!K5:K7)-'Datos mensuales'!K8-'Datos mensuales'!K13-'Datos mensuales'!K14)</f>
        <v>0</v>
      </c>
      <c r="L15" s="14" t="n">
        <f aca="false">IF(N('Datos mensuales'!L8)=0,0,SUM('Datos mensuales'!L5:L7)-'Datos mensuales'!L8-'Datos mensuales'!L13-'Datos mensuales'!L14)</f>
        <v>0</v>
      </c>
      <c r="M15" s="14" t="n">
        <f aca="false">IF(N('Datos mensuales'!M8)=0,0,SUM('Datos mensuales'!M5:M7)-'Datos mensuales'!M8-'Datos mensuales'!M13-'Datos mensuales'!M14)</f>
        <v>0</v>
      </c>
      <c r="N15" s="15" t="n">
        <f aca="false">SUM(B15:M15)</f>
        <v>4800</v>
      </c>
    </row>
    <row r="16" customFormat="false" ht="15" hidden="false" customHeight="false" outlineLevel="0" collapsed="false">
      <c r="A16" s="11" t="s">
        <v>59</v>
      </c>
      <c r="B16" s="16" t="n">
        <f aca="false">IF(N('Datos mensuales'!B8)=0,0,(SUM('Datos mensuales'!B5:B7)-'Datos mensuales'!B8-'Datos mensuales'!B13-'Datos mensuales'!B14)/SUM('Datos mensuales'!B5:B7))</f>
        <v>0.0671328671328671</v>
      </c>
      <c r="C16" s="16" t="n">
        <f aca="false">IF(N('Datos mensuales'!C8)=0,0,(SUM('Datos mensuales'!C5:C7)-'Datos mensuales'!C8-'Datos mensuales'!C13-'Datos mensuales'!C14)/SUM('Datos mensuales'!C5:C7))</f>
        <v>0</v>
      </c>
      <c r="D16" s="16" t="n">
        <f aca="false">IF(N('Datos mensuales'!D8)=0,0,(SUM('Datos mensuales'!D5:D7)-'Datos mensuales'!D8-'Datos mensuales'!D13-'Datos mensuales'!D14)/SUM('Datos mensuales'!D5:D7))</f>
        <v>0</v>
      </c>
      <c r="E16" s="16" t="n">
        <f aca="false">IF(N('Datos mensuales'!E8)=0,0,(SUM('Datos mensuales'!E5:E7)-'Datos mensuales'!E8-'Datos mensuales'!E13-'Datos mensuales'!E14)/SUM('Datos mensuales'!E5:E7))</f>
        <v>0</v>
      </c>
      <c r="F16" s="16" t="n">
        <f aca="false">IF(N('Datos mensuales'!F8)=0,0,(SUM('Datos mensuales'!F5:F7)-'Datos mensuales'!F8-'Datos mensuales'!F13-'Datos mensuales'!F14)/SUM('Datos mensuales'!F5:F7))</f>
        <v>0</v>
      </c>
      <c r="G16" s="16" t="n">
        <f aca="false">IF(N('Datos mensuales'!G8)=0,0,(SUM('Datos mensuales'!G5:G7)-'Datos mensuales'!G8-'Datos mensuales'!G13-'Datos mensuales'!G14)/SUM('Datos mensuales'!G5:G7))</f>
        <v>0</v>
      </c>
      <c r="H16" s="16" t="n">
        <f aca="false">IF(N('Datos mensuales'!H8)=0,0,(SUM('Datos mensuales'!H5:H7)-'Datos mensuales'!H8-'Datos mensuales'!H13-'Datos mensuales'!H14)/SUM('Datos mensuales'!H5:H7))</f>
        <v>0</v>
      </c>
      <c r="I16" s="16" t="n">
        <f aca="false">IF(N('Datos mensuales'!I8)=0,0,(SUM('Datos mensuales'!I5:I7)-'Datos mensuales'!I8-'Datos mensuales'!I13-'Datos mensuales'!I14)/SUM('Datos mensuales'!I5:I7))</f>
        <v>0</v>
      </c>
      <c r="J16" s="16" t="n">
        <f aca="false">IF(N('Datos mensuales'!J8)=0,0,(SUM('Datos mensuales'!J5:J7)-'Datos mensuales'!J8-'Datos mensuales'!J13-'Datos mensuales'!J14)/SUM('Datos mensuales'!J5:J7))</f>
        <v>0</v>
      </c>
      <c r="K16" s="16" t="n">
        <f aca="false">IF(N('Datos mensuales'!K8)=0,0,(SUM('Datos mensuales'!K5:K7)-'Datos mensuales'!K8-'Datos mensuales'!K13-'Datos mensuales'!K14)/SUM('Datos mensuales'!K5:K7))</f>
        <v>0</v>
      </c>
      <c r="L16" s="16" t="n">
        <f aca="false">IF(N('Datos mensuales'!L8)=0,0,(SUM('Datos mensuales'!L5:L7)-'Datos mensuales'!L8-'Datos mensuales'!L13-'Datos mensuales'!L14)/SUM('Datos mensuales'!L5:L7))</f>
        <v>0</v>
      </c>
      <c r="M16" s="16" t="n">
        <f aca="false">IF(N('Datos mensuales'!M8)=0,0,(SUM('Datos mensuales'!M5:M7)-'Datos mensuales'!M8-'Datos mensuales'!M13-'Datos mensuales'!M14)/SUM('Datos mensuales'!M5:M7))</f>
        <v>0</v>
      </c>
      <c r="N16" s="17" t="n">
        <f aca="false">IF(SUMPRODUCT(('Datos mensuales'!B8:M8&gt;0)*('Datos mensuales'!B5:M5+'Datos mensuales'!B6:M6+'Datos mensuales'!B7:M7))=0,0,N15/SUMPRODUCT(('Datos mensuales'!B8:M8&gt;0)*('Datos mensuales'!B5:M5+'Datos mensuales'!B6:M6+'Datos mensuales'!B7:M7)))</f>
        <v>0.0671328671328671</v>
      </c>
    </row>
    <row r="17" customFormat="false" ht="15" hidden="false" customHeight="false" outlineLevel="0" collapsed="false">
      <c r="A17" s="11" t="s">
        <v>60</v>
      </c>
      <c r="B17" s="18" t="n">
        <f aca="false">IF(N('Datos mensuales'!B15)=0,0,'Datos mensuales'!B8*12/'Datos mensuales'!B15)</f>
        <v>6.44210526315789</v>
      </c>
      <c r="C17" s="18" t="n">
        <f aca="false">IF(N('Datos mensuales'!C15)=0,0,'Datos mensuales'!C8*12/'Datos mensuales'!C15)</f>
        <v>0</v>
      </c>
      <c r="D17" s="18" t="n">
        <f aca="false">IF(N('Datos mensuales'!D15)=0,0,'Datos mensuales'!D8*12/'Datos mensuales'!D15)</f>
        <v>0</v>
      </c>
      <c r="E17" s="18" t="n">
        <f aca="false">IF(N('Datos mensuales'!E15)=0,0,'Datos mensuales'!E8*12/'Datos mensuales'!E15)</f>
        <v>0</v>
      </c>
      <c r="F17" s="18" t="n">
        <f aca="false">IF(N('Datos mensuales'!F15)=0,0,'Datos mensuales'!F8*12/'Datos mensuales'!F15)</f>
        <v>0</v>
      </c>
      <c r="G17" s="18" t="n">
        <f aca="false">IF(N('Datos mensuales'!G15)=0,0,'Datos mensuales'!G8*12/'Datos mensuales'!G15)</f>
        <v>0</v>
      </c>
      <c r="H17" s="18" t="n">
        <f aca="false">IF(N('Datos mensuales'!H15)=0,0,'Datos mensuales'!H8*12/'Datos mensuales'!H15)</f>
        <v>0</v>
      </c>
      <c r="I17" s="18" t="n">
        <f aca="false">IF(N('Datos mensuales'!I15)=0,0,'Datos mensuales'!I8*12/'Datos mensuales'!I15)</f>
        <v>0</v>
      </c>
      <c r="J17" s="18" t="n">
        <f aca="false">IF(N('Datos mensuales'!J15)=0,0,'Datos mensuales'!J8*12/'Datos mensuales'!J15)</f>
        <v>0</v>
      </c>
      <c r="K17" s="18" t="n">
        <f aca="false">IF(N('Datos mensuales'!K15)=0,0,'Datos mensuales'!K8*12/'Datos mensuales'!K15)</f>
        <v>0</v>
      </c>
      <c r="L17" s="18" t="n">
        <f aca="false">IF(N('Datos mensuales'!L15)=0,0,'Datos mensuales'!L8*12/'Datos mensuales'!L15)</f>
        <v>0</v>
      </c>
      <c r="M17" s="18" t="n">
        <f aca="false">IF(N('Datos mensuales'!M15)=0,0,'Datos mensuales'!M8*12/'Datos mensuales'!M15)</f>
        <v>0</v>
      </c>
      <c r="N17" s="19" t="n">
        <f aca="false">IF(COUNTIF('Datos mensuales'!B15:M15,"&gt;0")=0,0,SUM('Datos mensuales'!B8:M8)/(SUM('Datos mensuales'!B15:M15)/COUNTIF('Datos mensuales'!B15:M15,"&gt;0"))*12/MAX(1,COUNTIF('Datos mensuales'!B8:M8,"&gt;0")))</f>
        <v>6.4421052631579</v>
      </c>
    </row>
    <row r="18" customFormat="false" ht="15" hidden="false" customHeight="false" outlineLevel="0" collapsed="false">
      <c r="A18" s="11" t="s">
        <v>61</v>
      </c>
      <c r="B18" s="22" t="n">
        <f aca="false">IF(N('Datos mensuales'!B8)=0,0,'Datos mensuales'!B15/'Datos mensuales'!B8*30)</f>
        <v>55.8823529411765</v>
      </c>
      <c r="C18" s="22" t="n">
        <f aca="false">IF(N('Datos mensuales'!C8)=0,0,'Datos mensuales'!C15/'Datos mensuales'!C8*30)</f>
        <v>0</v>
      </c>
      <c r="D18" s="22" t="n">
        <f aca="false">IF(N('Datos mensuales'!D8)=0,0,'Datos mensuales'!D15/'Datos mensuales'!D8*30)</f>
        <v>0</v>
      </c>
      <c r="E18" s="22" t="n">
        <f aca="false">IF(N('Datos mensuales'!E8)=0,0,'Datos mensuales'!E15/'Datos mensuales'!E8*30)</f>
        <v>0</v>
      </c>
      <c r="F18" s="22" t="n">
        <f aca="false">IF(N('Datos mensuales'!F8)=0,0,'Datos mensuales'!F15/'Datos mensuales'!F8*30)</f>
        <v>0</v>
      </c>
      <c r="G18" s="22" t="n">
        <f aca="false">IF(N('Datos mensuales'!G8)=0,0,'Datos mensuales'!G15/'Datos mensuales'!G8*30)</f>
        <v>0</v>
      </c>
      <c r="H18" s="22" t="n">
        <f aca="false">IF(N('Datos mensuales'!H8)=0,0,'Datos mensuales'!H15/'Datos mensuales'!H8*30)</f>
        <v>0</v>
      </c>
      <c r="I18" s="22" t="n">
        <f aca="false">IF(N('Datos mensuales'!I8)=0,0,'Datos mensuales'!I15/'Datos mensuales'!I8*30)</f>
        <v>0</v>
      </c>
      <c r="J18" s="22" t="n">
        <f aca="false">IF(N('Datos mensuales'!J8)=0,0,'Datos mensuales'!J15/'Datos mensuales'!J8*30)</f>
        <v>0</v>
      </c>
      <c r="K18" s="22" t="n">
        <f aca="false">IF(N('Datos mensuales'!K8)=0,0,'Datos mensuales'!K15/'Datos mensuales'!K8*30)</f>
        <v>0</v>
      </c>
      <c r="L18" s="22" t="n">
        <f aca="false">IF(N('Datos mensuales'!L8)=0,0,'Datos mensuales'!L15/'Datos mensuales'!L8*30)</f>
        <v>0</v>
      </c>
      <c r="M18" s="22" t="n">
        <f aca="false">IF(N('Datos mensuales'!M8)=0,0,'Datos mensuales'!M15/'Datos mensuales'!M8*30)</f>
        <v>0</v>
      </c>
      <c r="N18" s="23" t="n">
        <f aca="false">IF(N17=0,0,365/N17)</f>
        <v>56.6584967320261</v>
      </c>
    </row>
    <row r="19" customFormat="false" ht="15" hidden="false" customHeight="false" outlineLevel="0" collapsed="false">
      <c r="A19" s="11" t="s">
        <v>62</v>
      </c>
      <c r="B19" s="21" t="n">
        <f aca="false">IF(N('Datos mensuales'!B8)=0,0,'Datos mensuales'!B16/'Datos mensuales'!B8)</f>
        <v>0.00686274509803922</v>
      </c>
      <c r="C19" s="21" t="n">
        <f aca="false">IF(N('Datos mensuales'!C8)=0,0,'Datos mensuales'!C16/'Datos mensuales'!C8)</f>
        <v>0</v>
      </c>
      <c r="D19" s="21" t="n">
        <f aca="false">IF(N('Datos mensuales'!D8)=0,0,'Datos mensuales'!D16/'Datos mensuales'!D8)</f>
        <v>0</v>
      </c>
      <c r="E19" s="21" t="n">
        <f aca="false">IF(N('Datos mensuales'!E8)=0,0,'Datos mensuales'!E16/'Datos mensuales'!E8)</f>
        <v>0</v>
      </c>
      <c r="F19" s="21" t="n">
        <f aca="false">IF(N('Datos mensuales'!F8)=0,0,'Datos mensuales'!F16/'Datos mensuales'!F8)</f>
        <v>0</v>
      </c>
      <c r="G19" s="21" t="n">
        <f aca="false">IF(N('Datos mensuales'!G8)=0,0,'Datos mensuales'!G16/'Datos mensuales'!G8)</f>
        <v>0</v>
      </c>
      <c r="H19" s="21" t="n">
        <f aca="false">IF(N('Datos mensuales'!H8)=0,0,'Datos mensuales'!H16/'Datos mensuales'!H8)</f>
        <v>0</v>
      </c>
      <c r="I19" s="21" t="n">
        <f aca="false">IF(N('Datos mensuales'!I8)=0,0,'Datos mensuales'!I16/'Datos mensuales'!I8)</f>
        <v>0</v>
      </c>
      <c r="J19" s="21" t="n">
        <f aca="false">IF(N('Datos mensuales'!J8)=0,0,'Datos mensuales'!J16/'Datos mensuales'!J8)</f>
        <v>0</v>
      </c>
      <c r="K19" s="21" t="n">
        <f aca="false">IF(N('Datos mensuales'!K8)=0,0,'Datos mensuales'!K16/'Datos mensuales'!K8)</f>
        <v>0</v>
      </c>
      <c r="L19" s="21" t="n">
        <f aca="false">IF(N('Datos mensuales'!L8)=0,0,'Datos mensuales'!L16/'Datos mensuales'!L8)</f>
        <v>0</v>
      </c>
      <c r="M19" s="21" t="n">
        <f aca="false">IF(N('Datos mensuales'!M8)=0,0,'Datos mensuales'!M16/'Datos mensuales'!M8)</f>
        <v>0</v>
      </c>
      <c r="N19" s="17" t="n">
        <f aca="false">IF(SUM('Datos mensuales'!B8:M8)=0,0,SUM('Datos mensuales'!B16:M16)/SUM('Datos mensuales'!B8:M8))</f>
        <v>0.00686274509803922</v>
      </c>
    </row>
    <row r="20" customFormat="false" ht="15" hidden="false" customHeight="false" outlineLevel="0" collapsed="false">
      <c r="A20" s="11" t="s">
        <v>63</v>
      </c>
      <c r="B20" s="22" t="n">
        <f aca="false">N('Datos mensuales'!B17)</f>
        <v>60</v>
      </c>
      <c r="C20" s="22" t="n">
        <f aca="false">N('Datos mensuales'!C17)</f>
        <v>0</v>
      </c>
      <c r="D20" s="22" t="n">
        <f aca="false">N('Datos mensuales'!D17)</f>
        <v>0</v>
      </c>
      <c r="E20" s="22" t="n">
        <f aca="false">N('Datos mensuales'!E17)</f>
        <v>0</v>
      </c>
      <c r="F20" s="22" t="n">
        <f aca="false">N('Datos mensuales'!F17)</f>
        <v>0</v>
      </c>
      <c r="G20" s="22" t="n">
        <f aca="false">N('Datos mensuales'!G17)</f>
        <v>0</v>
      </c>
      <c r="H20" s="22" t="n">
        <f aca="false">N('Datos mensuales'!H17)</f>
        <v>0</v>
      </c>
      <c r="I20" s="22" t="n">
        <f aca="false">N('Datos mensuales'!I17)</f>
        <v>0</v>
      </c>
      <c r="J20" s="22" t="n">
        <f aca="false">N('Datos mensuales'!J17)</f>
        <v>0</v>
      </c>
      <c r="K20" s="22" t="n">
        <f aca="false">N('Datos mensuales'!K17)</f>
        <v>0</v>
      </c>
      <c r="L20" s="22" t="n">
        <f aca="false">N('Datos mensuales'!L17)</f>
        <v>0</v>
      </c>
      <c r="M20" s="22" t="n">
        <f aca="false">N('Datos mensuales'!M17)</f>
        <v>0</v>
      </c>
      <c r="N20" s="23" t="n">
        <f aca="false">SUM('Datos mensuales'!B17:M17)</f>
        <v>60</v>
      </c>
    </row>
    <row r="22" customFormat="false" ht="15" hidden="false" customHeight="false" outlineLevel="0" collapsed="false">
      <c r="A22" s="9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2026-10-31T23:11:51Z</dcterms:created>
  <dc:creator>openpyxl</dc:creator>
  <dc:description/>
  <dc:language>en-US</dc:language>
  <cp:lastModifiedBy/>
  <dcterms:modified xsi:type="dcterms:W3CDTF">2026-10-31T23:11:51Z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